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<sst xmlns="http://schemas.openxmlformats.org/spreadsheetml/2006/main" count="232" uniqueCount="120">
  <si>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</si>
  <si>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</si>
  <si>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</si>
  <si>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</si>
  <si>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</si>
  <si>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</si>
  <si>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</si>
  <si>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</si>
  <si>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</si>
  <si>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</si>
  <si>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</si>
  <si>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</si>
  <si>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</si>
  <si>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</si>
  <si>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</si>
  <si>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</si>
  <si>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</si>
  <si>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</si>
  <si>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</si>
  <si>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</si>
  <si>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</si>
  <si>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</si>
  <si>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</si>
  <si>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</si>
  <si>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</si>
  <si>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</si>
  <si>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</si>
  <si>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</si>
  <si>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</si>
  <si>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</si>
  <si>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</si>
  <si>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</si>
  <si>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</si>
  <si>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</si>
  <si>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</si>
  <si>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</si>
  <si>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</si>
  <si>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</si>
  <si>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</si>
  <si>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</si>
  <si>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</si>
  <si>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</si>
  <si>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</si>
  <si>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</si>
  <si>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</si>
  <si>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</si>
  <si>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</si>
  <si>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</si>
  <si>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</si>
  <si>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</si>
  <si>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</si>
  <si>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</si>
  <si>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</si>
  <si>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</si>
  <si>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</si>
  <si>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</si>
  <si>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</si>
  <si>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</si>
  <si>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</si>
  <si>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</si>
  <si>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</si>
  <si>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</si>
  <si>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</si>
  <si>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</si>
  <si>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</si>
  <si>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</si>
  <si>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</si>
  <si>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</si>
  <si>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</si>
  <si>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</si>
  <si>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</si>
  <si>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</si>
  <si>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</si>
  <si>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</si>
  <si>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</si>
  <si>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</si>
  <si>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</si>
  <si>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</si>
  <si>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</si>
  <si>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</si>
  <si>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</si>
  <si>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</si>
  <si>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</si>
  <si>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</si>
  <si>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</si>
  <si>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</si>
  <si>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</si>
  <si>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</si>
  <si>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</si>
  <si>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</si>
  <si>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</si>
  <si>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</si>
  <si>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</si>
  <si>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</si>
  <si>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</si>
  <si>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</si>
  <si>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</si>
  <si>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</si>
  <si>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</si>
  <si>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</si>
  <si>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</si>
  <si>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</si>
  <si>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</si>
  <si>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</si>
  <si>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</si>
  <si>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泉佐野市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</si>
  <si>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</si>
  <si>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</si>
  <si>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</si>
  <si>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</si>
  <si>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</si>
  <si>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</si>
  <si>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</si>
  <si>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</si>
  <si>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</si>
  <si>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</si>
  <si>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本市の水道事業の経営は、健全性については概ね維持できていますが、効率性については施設利用率や有収率等、今後も検討すべき課題が残されています。
①　経常収支比率は、毎年100％以上を維持し、経常的な経
　費は料金等で賄えており、剰余金については、将来の施設
　の更新等に備え、適正に積み立てています。
②　累積欠損金は、平成22年度に解消し、以降は発生してい
　ません。
③　流動比率は、平成26年度に一般会計へ長期貸付けを行
　ったことにより、流動資産が減り平均値を下回りました。
④　企業債残高対給水収益比率は、平均値よりも高くなって
　いますが、これは、関西国際空港の開港に向けた整備やそ
　の後の大規模な拡張整備に伴い、多額の企業債を発行し
　たことによるものです。
⑤　料金回収率は、平均値よりも高く、給水に係る費用がす
　べて料金等の給水収益で賄えており、健全な経営状況が示
　されています。
⑥　給水原価は、他の類似団体と比較して減価償却費の割
　合が高いことから、平均値より若干高くなっています。
⑦　施設利用率が平均値より低いのは、本市の配水施設が
　空港関連施設への水の供給に備えて整備を行ったため、
　余力があることを示しています。
⑧　有収率は、供給した水量が収益に反映されているかを判
　断する指標であり、平成25年度から平均値を上回っていま
　すが、収益につながらない水量について、さらなる原因究
　明が必要と考えます。
</t>
    <phoneticPr fontId="4"/>
  </si>
  <si>
    <t>　経営状況は、平成22年度に累積欠損を解消し、その後も単年度黒字を維持し続けております。また、平成30年度には経営戦略を策定予定であり、引き続き健全な経営に努めます。
　施設のうち、老朽化の進む水道管については、アセットマネジメントに基づき計画的な更新に取組みます。
　また、施設利用率や有収率の向上を図るため、施設の適正規模への見直しを含めた検討や漏水調査の継続実施に取組んでいきます。</t>
    <phoneticPr fontId="4"/>
  </si>
  <si>
    <t>　本市の水道事業は、昭和30年の給水開始以降60年が経過し、法定耐用年数を超えた水道管が年々増加しており、老朽化した水道管の更新が急務となっています。
①　有形固定資産減価償却率は、平均値を下回ってお
　り、本市の施設全体の更新等の必要性が他の類似
　団体と比較すると若干低いことを示しています。
②　管路経年化率は、年々増加傾向にあり、平均値と
　比較しても高い割合となっています。
③　管路更新率は、一定の工事費においても口径等の
　工事内容により更新される管路延長が異なるため年
　度による増減が見られます。</t>
    <rPh sb="32" eb="34">
      <t>タイヨウ</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</si>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</sst>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3" fillId="0" borderId="9"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10" xfId="1" applyFont="1" applyBorder="1" applyAlignment="1" applyProtection="1">
      <alignment horizontal="left" vertical="top" wrapText="1"/>
      <protection locked="0"/>
    </xf>
    <xf numFmtId="0" fontId="23" fillId="0" borderId="11"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0.88</c:v>
                </c:pt>
                <c:pt idx="1">
                  <c:v>0.66</c:v>
                </c:pt>
                <c:pt idx="2">
                  <c:v>0.88</c:v>
                </c:pt>
                <c:pt idx="3">
                  <c:v>0.8</c:v>
                </c:pt>
                <c:pt idx="4">
                  <c:v>0.65</c:v>
                </c:pt>
              </c:numCache>
            </c:numRef>
          </c:val>
        </c:ser>
        <c:dLbls>
          <c:showLegendKey val="0"/>
          <c:showVal val="0"/>
          <c:showCatName val="0"/>
          <c:showSerName val="0"/>
          <c:showPercent val="0"/>
          <c:showBubbleSize val="0"/>
        </c:dLbls>
        <c:gapWidth val="150"/>
        <c:axId val="91718784"/>
        <c:axId val="917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91718784"/>
        <c:axId val="91720704"/>
      </c:lineChart>
      <c:dateAx>
        <c:axId val="91718784"/>
        <c:scaling>
          <c:orientation val="minMax"/>
        </c:scaling>
        <c:delete val="1"/>
        <c:axPos val="b"/>
        <c:numFmt formatCode="ge" sourceLinked="1"/>
        <c:majorTickMark val="none"/>
        <c:minorTickMark val="none"/>
        <c:tickLblPos val="none"/>
        <c:crossAx val="91720704"/>
        <c:crosses val="autoZero"/>
        <c:auto val="1"/>
        <c:lblOffset val="100"/>
        <c:baseTimeUnit val="years"/>
      </c:dateAx>
      <c:valAx>
        <c:axId val="917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55.09</c:v>
                </c:pt>
                <c:pt idx="1">
                  <c:v>54.41</c:v>
                </c:pt>
                <c:pt idx="2">
                  <c:v>53.03</c:v>
                </c:pt>
                <c:pt idx="3">
                  <c:v>52.16</c:v>
                </c:pt>
                <c:pt idx="4">
                  <c:v>52.12</c:v>
                </c:pt>
              </c:numCache>
            </c:numRef>
          </c:val>
        </c:ser>
        <c:dLbls>
          <c:showLegendKey val="0"/>
          <c:showVal val="0"/>
          <c:showCatName val="0"/>
          <c:showSerName val="0"/>
          <c:showPercent val="0"/>
          <c:showBubbleSize val="0"/>
        </c:dLbls>
        <c:gapWidth val="150"/>
        <c:axId val="97867264"/>
        <c:axId val="9786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97867264"/>
        <c:axId val="97869184"/>
      </c:lineChart>
      <c:dateAx>
        <c:axId val="97867264"/>
        <c:scaling>
          <c:orientation val="minMax"/>
        </c:scaling>
        <c:delete val="1"/>
        <c:axPos val="b"/>
        <c:numFmt formatCode="ge" sourceLinked="1"/>
        <c:majorTickMark val="none"/>
        <c:minorTickMark val="none"/>
        <c:tickLblPos val="none"/>
        <c:crossAx val="97869184"/>
        <c:crosses val="autoZero"/>
        <c:auto val="1"/>
        <c:lblOffset val="100"/>
        <c:baseTimeUnit val="years"/>
      </c:dateAx>
      <c:valAx>
        <c:axId val="978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89.43</c:v>
                </c:pt>
                <c:pt idx="1">
                  <c:v>90.11</c:v>
                </c:pt>
                <c:pt idx="2">
                  <c:v>89.7</c:v>
                </c:pt>
                <c:pt idx="3">
                  <c:v>90.91</c:v>
                </c:pt>
                <c:pt idx="4">
                  <c:v>91.1</c:v>
                </c:pt>
              </c:numCache>
            </c:numRef>
          </c:val>
        </c:ser>
        <c:dLbls>
          <c:showLegendKey val="0"/>
          <c:showVal val="0"/>
          <c:showCatName val="0"/>
          <c:showSerName val="0"/>
          <c:showPercent val="0"/>
          <c:showBubbleSize val="0"/>
        </c:dLbls>
        <c:gapWidth val="150"/>
        <c:axId val="97911936"/>
        <c:axId val="979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97911936"/>
        <c:axId val="97913856"/>
      </c:lineChart>
      <c:dateAx>
        <c:axId val="97911936"/>
        <c:scaling>
          <c:orientation val="minMax"/>
        </c:scaling>
        <c:delete val="1"/>
        <c:axPos val="b"/>
        <c:numFmt formatCode="ge" sourceLinked="1"/>
        <c:majorTickMark val="none"/>
        <c:minorTickMark val="none"/>
        <c:tickLblPos val="none"/>
        <c:crossAx val="97913856"/>
        <c:crosses val="autoZero"/>
        <c:auto val="1"/>
        <c:lblOffset val="100"/>
        <c:baseTimeUnit val="years"/>
      </c:dateAx>
      <c:valAx>
        <c:axId val="979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111.37</c:v>
                </c:pt>
                <c:pt idx="1">
                  <c:v>112.25</c:v>
                </c:pt>
                <c:pt idx="2">
                  <c:v>117.42</c:v>
                </c:pt>
                <c:pt idx="3">
                  <c:v>116.41</c:v>
                </c:pt>
                <c:pt idx="4">
                  <c:v>117.6</c:v>
                </c:pt>
              </c:numCache>
            </c:numRef>
          </c:val>
        </c:ser>
        <c:dLbls>
          <c:showLegendKey val="0"/>
          <c:showVal val="0"/>
          <c:showCatName val="0"/>
          <c:showSerName val="0"/>
          <c:showPercent val="0"/>
          <c:showBubbleSize val="0"/>
        </c:dLbls>
        <c:gapWidth val="150"/>
        <c:axId val="92173056"/>
        <c:axId val="921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92173056"/>
        <c:axId val="92174976"/>
      </c:lineChart>
      <c:dateAx>
        <c:axId val="92173056"/>
        <c:scaling>
          <c:orientation val="minMax"/>
        </c:scaling>
        <c:delete val="1"/>
        <c:axPos val="b"/>
        <c:numFmt formatCode="ge" sourceLinked="1"/>
        <c:majorTickMark val="none"/>
        <c:minorTickMark val="none"/>
        <c:tickLblPos val="none"/>
        <c:crossAx val="92174976"/>
        <c:crosses val="autoZero"/>
        <c:auto val="1"/>
        <c:lblOffset val="100"/>
        <c:baseTimeUnit val="years"/>
      </c:dateAx>
      <c:valAx>
        <c:axId val="92174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37.020000000000003</c:v>
                </c:pt>
                <c:pt idx="1">
                  <c:v>38</c:v>
                </c:pt>
                <c:pt idx="2">
                  <c:v>40.630000000000003</c:v>
                </c:pt>
                <c:pt idx="3">
                  <c:v>41.61</c:v>
                </c:pt>
                <c:pt idx="4">
                  <c:v>42.69</c:v>
                </c:pt>
              </c:numCache>
            </c:numRef>
          </c:val>
        </c:ser>
        <c:dLbls>
          <c:showLegendKey val="0"/>
          <c:showVal val="0"/>
          <c:showCatName val="0"/>
          <c:showSerName val="0"/>
          <c:showPercent val="0"/>
          <c:showBubbleSize val="0"/>
        </c:dLbls>
        <c:gapWidth val="150"/>
        <c:axId val="92201344"/>
        <c:axId val="922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92201344"/>
        <c:axId val="92203264"/>
      </c:lineChart>
      <c:dateAx>
        <c:axId val="92201344"/>
        <c:scaling>
          <c:orientation val="minMax"/>
        </c:scaling>
        <c:delete val="1"/>
        <c:axPos val="b"/>
        <c:numFmt formatCode="ge" sourceLinked="1"/>
        <c:majorTickMark val="none"/>
        <c:minorTickMark val="none"/>
        <c:tickLblPos val="none"/>
        <c:crossAx val="92203264"/>
        <c:crosses val="autoZero"/>
        <c:auto val="1"/>
        <c:lblOffset val="100"/>
        <c:baseTimeUnit val="years"/>
      </c:dateAx>
      <c:valAx>
        <c:axId val="922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17.86</c:v>
                </c:pt>
                <c:pt idx="1">
                  <c:v>20.010000000000002</c:v>
                </c:pt>
                <c:pt idx="2">
                  <c:v>23.53</c:v>
                </c:pt>
                <c:pt idx="3">
                  <c:v>23.77</c:v>
                </c:pt>
                <c:pt idx="4">
                  <c:v>23.79</c:v>
                </c:pt>
              </c:numCache>
            </c:numRef>
          </c:val>
        </c:ser>
        <c:dLbls>
          <c:showLegendKey val="0"/>
          <c:showVal val="0"/>
          <c:showCatName val="0"/>
          <c:showSerName val="0"/>
          <c:showPercent val="0"/>
          <c:showBubbleSize val="0"/>
        </c:dLbls>
        <c:gapWidth val="150"/>
        <c:axId val="92315648"/>
        <c:axId val="923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92315648"/>
        <c:axId val="92317568"/>
      </c:lineChart>
      <c:dateAx>
        <c:axId val="92315648"/>
        <c:scaling>
          <c:orientation val="minMax"/>
        </c:scaling>
        <c:delete val="1"/>
        <c:axPos val="b"/>
        <c:numFmt formatCode="ge" sourceLinked="1"/>
        <c:majorTickMark val="none"/>
        <c:minorTickMark val="none"/>
        <c:tickLblPos val="none"/>
        <c:crossAx val="92317568"/>
        <c:crosses val="autoZero"/>
        <c:auto val="1"/>
        <c:lblOffset val="100"/>
        <c:baseTimeUnit val="years"/>
      </c:dateAx>
      <c:valAx>
        <c:axId val="923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348416"/>
        <c:axId val="923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92348416"/>
        <c:axId val="92350336"/>
      </c:lineChart>
      <c:dateAx>
        <c:axId val="92348416"/>
        <c:scaling>
          <c:orientation val="minMax"/>
        </c:scaling>
        <c:delete val="1"/>
        <c:axPos val="b"/>
        <c:numFmt formatCode="ge" sourceLinked="1"/>
        <c:majorTickMark val="none"/>
        <c:minorTickMark val="none"/>
        <c:tickLblPos val="none"/>
        <c:crossAx val="92350336"/>
        <c:crosses val="autoZero"/>
        <c:auto val="1"/>
        <c:lblOffset val="100"/>
        <c:baseTimeUnit val="years"/>
      </c:dateAx>
      <c:valAx>
        <c:axId val="9235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3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969.64</c:v>
                </c:pt>
                <c:pt idx="1">
                  <c:v>910.38</c:v>
                </c:pt>
                <c:pt idx="2">
                  <c:v>156.08000000000001</c:v>
                </c:pt>
                <c:pt idx="3">
                  <c:v>136.11000000000001</c:v>
                </c:pt>
                <c:pt idx="4">
                  <c:v>184.81</c:v>
                </c:pt>
              </c:numCache>
            </c:numRef>
          </c:val>
        </c:ser>
        <c:dLbls>
          <c:showLegendKey val="0"/>
          <c:showVal val="0"/>
          <c:showCatName val="0"/>
          <c:showSerName val="0"/>
          <c:showPercent val="0"/>
          <c:showBubbleSize val="0"/>
        </c:dLbls>
        <c:gapWidth val="150"/>
        <c:axId val="92376448"/>
        <c:axId val="976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92376448"/>
        <c:axId val="97654272"/>
      </c:lineChart>
      <c:dateAx>
        <c:axId val="92376448"/>
        <c:scaling>
          <c:orientation val="minMax"/>
        </c:scaling>
        <c:delete val="1"/>
        <c:axPos val="b"/>
        <c:numFmt formatCode="ge" sourceLinked="1"/>
        <c:majorTickMark val="none"/>
        <c:minorTickMark val="none"/>
        <c:tickLblPos val="none"/>
        <c:crossAx val="97654272"/>
        <c:crosses val="autoZero"/>
        <c:auto val="1"/>
        <c:lblOffset val="100"/>
        <c:baseTimeUnit val="years"/>
      </c:dateAx>
      <c:valAx>
        <c:axId val="97654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3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285.35000000000002</c:v>
                </c:pt>
                <c:pt idx="1">
                  <c:v>282.54000000000002</c:v>
                </c:pt>
                <c:pt idx="2">
                  <c:v>292.95999999999998</c:v>
                </c:pt>
                <c:pt idx="3">
                  <c:v>299.85000000000002</c:v>
                </c:pt>
                <c:pt idx="4">
                  <c:v>301.14999999999998</c:v>
                </c:pt>
              </c:numCache>
            </c:numRef>
          </c:val>
        </c:ser>
        <c:dLbls>
          <c:showLegendKey val="0"/>
          <c:showVal val="0"/>
          <c:showCatName val="0"/>
          <c:showSerName val="0"/>
          <c:showPercent val="0"/>
          <c:showBubbleSize val="0"/>
        </c:dLbls>
        <c:gapWidth val="150"/>
        <c:axId val="97668096"/>
        <c:axId val="9768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97668096"/>
        <c:axId val="97682560"/>
      </c:lineChart>
      <c:dateAx>
        <c:axId val="97668096"/>
        <c:scaling>
          <c:orientation val="minMax"/>
        </c:scaling>
        <c:delete val="1"/>
        <c:axPos val="b"/>
        <c:numFmt formatCode="ge" sourceLinked="1"/>
        <c:majorTickMark val="none"/>
        <c:minorTickMark val="none"/>
        <c:tickLblPos val="none"/>
        <c:crossAx val="97682560"/>
        <c:crosses val="autoZero"/>
        <c:auto val="1"/>
        <c:lblOffset val="100"/>
        <c:baseTimeUnit val="years"/>
      </c:dateAx>
      <c:valAx>
        <c:axId val="97682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6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107.97</c:v>
                </c:pt>
                <c:pt idx="1">
                  <c:v>107.98</c:v>
                </c:pt>
                <c:pt idx="2">
                  <c:v>114.76</c:v>
                </c:pt>
                <c:pt idx="3">
                  <c:v>113.83</c:v>
                </c:pt>
                <c:pt idx="4">
                  <c:v>114.78</c:v>
                </c:pt>
              </c:numCache>
            </c:numRef>
          </c:val>
        </c:ser>
        <c:dLbls>
          <c:showLegendKey val="0"/>
          <c:showVal val="0"/>
          <c:showCatName val="0"/>
          <c:showSerName val="0"/>
          <c:showPercent val="0"/>
          <c:showBubbleSize val="0"/>
        </c:dLbls>
        <c:gapWidth val="150"/>
        <c:axId val="97712768"/>
        <c:axId val="9778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97712768"/>
        <c:axId val="97780480"/>
      </c:lineChart>
      <c:dateAx>
        <c:axId val="97712768"/>
        <c:scaling>
          <c:orientation val="minMax"/>
        </c:scaling>
        <c:delete val="1"/>
        <c:axPos val="b"/>
        <c:numFmt formatCode="ge" sourceLinked="1"/>
        <c:majorTickMark val="none"/>
        <c:minorTickMark val="none"/>
        <c:tickLblPos val="none"/>
        <c:crossAx val="97780480"/>
        <c:crosses val="autoZero"/>
        <c:auto val="1"/>
        <c:lblOffset val="100"/>
        <c:baseTimeUnit val="years"/>
      </c:dateAx>
      <c:valAx>
        <c:axId val="9778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188.98</c:v>
                </c:pt>
                <c:pt idx="1">
                  <c:v>187.85</c:v>
                </c:pt>
                <c:pt idx="2">
                  <c:v>174.08</c:v>
                </c:pt>
                <c:pt idx="3">
                  <c:v>173.08</c:v>
                </c:pt>
                <c:pt idx="4">
                  <c:v>173.65</c:v>
                </c:pt>
              </c:numCache>
            </c:numRef>
          </c:val>
        </c:ser>
        <c:dLbls>
          <c:showLegendKey val="0"/>
          <c:showVal val="0"/>
          <c:showCatName val="0"/>
          <c:showSerName val="0"/>
          <c:showPercent val="0"/>
          <c:showBubbleSize val="0"/>
        </c:dLbls>
        <c:gapWidth val="150"/>
        <c:axId val="97826688"/>
        <c:axId val="978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97826688"/>
        <c:axId val="97828864"/>
      </c:lineChart>
      <c:dateAx>
        <c:axId val="97826688"/>
        <c:scaling>
          <c:orientation val="minMax"/>
        </c:scaling>
        <c:delete val="1"/>
        <c:axPos val="b"/>
        <c:numFmt formatCode="ge" sourceLinked="1"/>
        <c:majorTickMark val="none"/>
        <c:minorTickMark val="none"/>
        <c:tickLblPos val="none"/>
        <c:crossAx val="97828864"/>
        <c:crosses val="autoZero"/>
        <c:auto val="1"/>
        <c:lblOffset val="100"/>
        <c:baseTimeUnit val="years"/>
      </c:dateAx>
      <c:valAx>
        <c:axId val="978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大阪府　泉佐野市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A3</v>
      </c>
      <c r="X8" s="86"/>
      <c r="Y8" s="86"/>
      <c r="Z8" s="86"/>
      <c r="AA8" s="86"/>
      <c r="AB8" s="86"/>
      <c r="AC8" s="86"/>
      <c r="AD8" s="87" t="s">
        <v>119</v>
      </c>
      <c r="AE8" s="87"/>
      <c r="AF8" s="87"/>
      <c r="AG8" s="87"/>
      <c r="AH8" s="87"/>
      <c r="AI8" s="87"/>
      <c r="AJ8" s="87"/>
      <c r="AK8" s="5"/>
      <c r="AL8" s="74">
        <f>データ!$R$6</f>
        <v>100813</v>
      </c>
      <c r="AM8" s="74"/>
      <c r="AN8" s="74"/>
      <c r="AO8" s="74"/>
      <c r="AP8" s="74"/>
      <c r="AQ8" s="74"/>
      <c r="AR8" s="74"/>
      <c r="AS8" s="74"/>
      <c r="AT8" s="70">
        <f>データ!$S$6</f>
        <v>56.51</v>
      </c>
      <c r="AU8" s="71"/>
      <c r="AV8" s="71"/>
      <c r="AW8" s="71"/>
      <c r="AX8" s="71"/>
      <c r="AY8" s="71"/>
      <c r="AZ8" s="71"/>
      <c r="BA8" s="71"/>
      <c r="BB8" s="73">
        <f>データ!$T$6</f>
        <v>1783.99</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66.959999999999994</v>
      </c>
      <c r="J10" s="71"/>
      <c r="K10" s="71"/>
      <c r="L10" s="71"/>
      <c r="M10" s="71"/>
      <c r="N10" s="71"/>
      <c r="O10" s="72"/>
      <c r="P10" s="73">
        <f>データ!$P$6</f>
        <v>100</v>
      </c>
      <c r="Q10" s="73"/>
      <c r="R10" s="73"/>
      <c r="S10" s="73"/>
      <c r="T10" s="73"/>
      <c r="U10" s="73"/>
      <c r="V10" s="73"/>
      <c r="W10" s="74">
        <f>データ!$Q$6</f>
        <v>2872</v>
      </c>
      <c r="X10" s="74"/>
      <c r="Y10" s="74"/>
      <c r="Z10" s="74"/>
      <c r="AA10" s="74"/>
      <c r="AB10" s="74"/>
      <c r="AC10" s="74"/>
      <c r="AD10" s="2"/>
      <c r="AE10" s="2"/>
      <c r="AF10" s="2"/>
      <c r="AG10" s="2"/>
      <c r="AH10" s="5"/>
      <c r="AI10" s="5"/>
      <c r="AJ10" s="5"/>
      <c r="AK10" s="5"/>
      <c r="AL10" s="74">
        <f>データ!$U$6</f>
        <v>100764</v>
      </c>
      <c r="AM10" s="74"/>
      <c r="AN10" s="74"/>
      <c r="AO10" s="74"/>
      <c r="AP10" s="74"/>
      <c r="AQ10" s="74"/>
      <c r="AR10" s="74"/>
      <c r="AS10" s="74"/>
      <c r="AT10" s="70">
        <f>データ!$V$6</f>
        <v>56.51</v>
      </c>
      <c r="AU10" s="71"/>
      <c r="AV10" s="71"/>
      <c r="AW10" s="71"/>
      <c r="AX10" s="71"/>
      <c r="AY10" s="71"/>
      <c r="AZ10" s="71"/>
      <c r="BA10" s="71"/>
      <c r="BB10" s="73">
        <f>データ!$W$6</f>
        <v>1783.12</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116</v>
      </c>
      <c r="BM16" s="66"/>
      <c r="BN16" s="66"/>
      <c r="BO16" s="66"/>
      <c r="BP16" s="66"/>
      <c r="BQ16" s="66"/>
      <c r="BR16" s="66"/>
      <c r="BS16" s="66"/>
      <c r="BT16" s="66"/>
      <c r="BU16" s="66"/>
      <c r="BV16" s="66"/>
      <c r="BW16" s="66"/>
      <c r="BX16" s="66"/>
      <c r="BY16" s="66"/>
      <c r="BZ16" s="67"/>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272132</v>
      </c>
      <c r="D6" s="34">
        <f t="shared" si="3"/>
        <v>46</v>
      </c>
      <c r="E6" s="34">
        <f t="shared" si="3"/>
        <v>1</v>
      </c>
      <c r="F6" s="34">
        <f t="shared" si="3"/>
        <v>0</v>
      </c>
      <c r="G6" s="34">
        <f t="shared" si="3"/>
        <v>1</v>
      </c>
      <c r="H6" s="34" t="str">
        <f t="shared" si="3"/>
        <v>大阪府　泉佐野市</v>
      </c>
      <c r="I6" s="34" t="str">
        <f t="shared" si="3"/>
        <v>法適用</v>
      </c>
      <c r="J6" s="34" t="str">
        <f t="shared" si="3"/>
        <v>水道事業</v>
      </c>
      <c r="K6" s="34" t="str">
        <f t="shared" si="3"/>
        <v>末端給水事業</v>
      </c>
      <c r="L6" s="34" t="str">
        <f t="shared" si="3"/>
        <v>A3</v>
      </c>
      <c r="M6" s="34">
        <f t="shared" si="3"/>
        <v>0</v>
      </c>
      <c r="N6" s="35" t="str">
        <f t="shared" si="3"/>
        <v>-</v>
      </c>
      <c r="O6" s="35">
        <f t="shared" si="3"/>
        <v>66.959999999999994</v>
      </c>
      <c r="P6" s="35">
        <f t="shared" si="3"/>
        <v>100</v>
      </c>
      <c r="Q6" s="35">
        <f t="shared" si="3"/>
        <v>2872</v>
      </c>
      <c r="R6" s="35">
        <f t="shared" si="3"/>
        <v>100813</v>
      </c>
      <c r="S6" s="35">
        <f t="shared" si="3"/>
        <v>56.51</v>
      </c>
      <c r="T6" s="35">
        <f t="shared" si="3"/>
        <v>1783.99</v>
      </c>
      <c r="U6" s="35">
        <f t="shared" si="3"/>
        <v>100764</v>
      </c>
      <c r="V6" s="35">
        <f t="shared" si="3"/>
        <v>56.51</v>
      </c>
      <c r="W6" s="35">
        <f t="shared" si="3"/>
        <v>1783.12</v>
      </c>
      <c r="X6" s="36">
        <f>IF(X7="",NA(),X7)</f>
        <v>111.37</v>
      </c>
      <c r="Y6" s="36">
        <f t="shared" ref="Y6:AG6" si="4">IF(Y7="",NA(),Y7)</f>
        <v>112.25</v>
      </c>
      <c r="Z6" s="36">
        <f t="shared" si="4"/>
        <v>117.42</v>
      </c>
      <c r="AA6" s="36">
        <f t="shared" si="4"/>
        <v>116.41</v>
      </c>
      <c r="AB6" s="36">
        <f t="shared" si="4"/>
        <v>117.6</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969.64</v>
      </c>
      <c r="AU6" s="36">
        <f t="shared" ref="AU6:BC6" si="6">IF(AU7="",NA(),AU7)</f>
        <v>910.38</v>
      </c>
      <c r="AV6" s="36">
        <f t="shared" si="6"/>
        <v>156.08000000000001</v>
      </c>
      <c r="AW6" s="36">
        <f t="shared" si="6"/>
        <v>136.11000000000001</v>
      </c>
      <c r="AX6" s="36">
        <f t="shared" si="6"/>
        <v>184.81</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285.35000000000002</v>
      </c>
      <c r="BF6" s="36">
        <f t="shared" ref="BF6:BN6" si="7">IF(BF7="",NA(),BF7)</f>
        <v>282.54000000000002</v>
      </c>
      <c r="BG6" s="36">
        <f t="shared" si="7"/>
        <v>292.95999999999998</v>
      </c>
      <c r="BH6" s="36">
        <f t="shared" si="7"/>
        <v>299.85000000000002</v>
      </c>
      <c r="BI6" s="36">
        <f t="shared" si="7"/>
        <v>301.14999999999998</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107.97</v>
      </c>
      <c r="BQ6" s="36">
        <f t="shared" ref="BQ6:BY6" si="8">IF(BQ7="",NA(),BQ7)</f>
        <v>107.98</v>
      </c>
      <c r="BR6" s="36">
        <f t="shared" si="8"/>
        <v>114.76</v>
      </c>
      <c r="BS6" s="36">
        <f t="shared" si="8"/>
        <v>113.83</v>
      </c>
      <c r="BT6" s="36">
        <f t="shared" si="8"/>
        <v>114.78</v>
      </c>
      <c r="BU6" s="36">
        <f t="shared" si="8"/>
        <v>100.16</v>
      </c>
      <c r="BV6" s="36">
        <f t="shared" si="8"/>
        <v>100.07</v>
      </c>
      <c r="BW6" s="36">
        <f t="shared" si="8"/>
        <v>106.22</v>
      </c>
      <c r="BX6" s="36">
        <f t="shared" si="8"/>
        <v>106.69</v>
      </c>
      <c r="BY6" s="36">
        <f t="shared" si="8"/>
        <v>106.52</v>
      </c>
      <c r="BZ6" s="35" t="str">
        <f>IF(BZ7="","",IF(BZ7="-","【-】","【"&amp;SUBSTITUTE(TEXT(BZ7,"#,##0.00"),"-","△")&amp;"】"))</f>
        <v>【105.59】</v>
      </c>
      <c r="CA6" s="36">
        <f>IF(CA7="",NA(),CA7)</f>
        <v>188.98</v>
      </c>
      <c r="CB6" s="36">
        <f t="shared" ref="CB6:CJ6" si="9">IF(CB7="",NA(),CB7)</f>
        <v>187.85</v>
      </c>
      <c r="CC6" s="36">
        <f t="shared" si="9"/>
        <v>174.08</v>
      </c>
      <c r="CD6" s="36">
        <f t="shared" si="9"/>
        <v>173.08</v>
      </c>
      <c r="CE6" s="36">
        <f t="shared" si="9"/>
        <v>173.65</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55.09</v>
      </c>
      <c r="CM6" s="36">
        <f t="shared" ref="CM6:CU6" si="10">IF(CM7="",NA(),CM7)</f>
        <v>54.41</v>
      </c>
      <c r="CN6" s="36">
        <f t="shared" si="10"/>
        <v>53.03</v>
      </c>
      <c r="CO6" s="36">
        <f t="shared" si="10"/>
        <v>52.16</v>
      </c>
      <c r="CP6" s="36">
        <f t="shared" si="10"/>
        <v>52.12</v>
      </c>
      <c r="CQ6" s="36">
        <f t="shared" si="10"/>
        <v>62.5</v>
      </c>
      <c r="CR6" s="36">
        <f t="shared" si="10"/>
        <v>62.45</v>
      </c>
      <c r="CS6" s="36">
        <f t="shared" si="10"/>
        <v>62.12</v>
      </c>
      <c r="CT6" s="36">
        <f t="shared" si="10"/>
        <v>62.26</v>
      </c>
      <c r="CU6" s="36">
        <f t="shared" si="10"/>
        <v>62.1</v>
      </c>
      <c r="CV6" s="35" t="str">
        <f>IF(CV7="","",IF(CV7="-","【-】","【"&amp;SUBSTITUTE(TEXT(CV7,"#,##0.00"),"-","△")&amp;"】"))</f>
        <v>【59.94】</v>
      </c>
      <c r="CW6" s="36">
        <f>IF(CW7="",NA(),CW7)</f>
        <v>89.43</v>
      </c>
      <c r="CX6" s="36">
        <f t="shared" ref="CX6:DF6" si="11">IF(CX7="",NA(),CX7)</f>
        <v>90.11</v>
      </c>
      <c r="CY6" s="36">
        <f t="shared" si="11"/>
        <v>89.7</v>
      </c>
      <c r="CZ6" s="36">
        <f t="shared" si="11"/>
        <v>90.91</v>
      </c>
      <c r="DA6" s="36">
        <f t="shared" si="11"/>
        <v>91.1</v>
      </c>
      <c r="DB6" s="36">
        <f t="shared" si="11"/>
        <v>89.62</v>
      </c>
      <c r="DC6" s="36">
        <f t="shared" si="11"/>
        <v>89.76</v>
      </c>
      <c r="DD6" s="36">
        <f t="shared" si="11"/>
        <v>89.45</v>
      </c>
      <c r="DE6" s="36">
        <f t="shared" si="11"/>
        <v>89.5</v>
      </c>
      <c r="DF6" s="36">
        <f t="shared" si="11"/>
        <v>89.52</v>
      </c>
      <c r="DG6" s="35" t="str">
        <f>IF(DG7="","",IF(DG7="-","【-】","【"&amp;SUBSTITUTE(TEXT(DG7,"#,##0.00"),"-","△")&amp;"】"))</f>
        <v>【90.22】</v>
      </c>
      <c r="DH6" s="36">
        <f>IF(DH7="",NA(),DH7)</f>
        <v>37.020000000000003</v>
      </c>
      <c r="DI6" s="36">
        <f t="shared" ref="DI6:DQ6" si="12">IF(DI7="",NA(),DI7)</f>
        <v>38</v>
      </c>
      <c r="DJ6" s="36">
        <f t="shared" si="12"/>
        <v>40.630000000000003</v>
      </c>
      <c r="DK6" s="36">
        <f t="shared" si="12"/>
        <v>41.61</v>
      </c>
      <c r="DL6" s="36">
        <f t="shared" si="12"/>
        <v>42.69</v>
      </c>
      <c r="DM6" s="36">
        <f t="shared" si="12"/>
        <v>40.21</v>
      </c>
      <c r="DN6" s="36">
        <f t="shared" si="12"/>
        <v>41.12</v>
      </c>
      <c r="DO6" s="36">
        <f t="shared" si="12"/>
        <v>44.91</v>
      </c>
      <c r="DP6" s="36">
        <f t="shared" si="12"/>
        <v>45.89</v>
      </c>
      <c r="DQ6" s="36">
        <f t="shared" si="12"/>
        <v>46.58</v>
      </c>
      <c r="DR6" s="35" t="str">
        <f>IF(DR7="","",IF(DR7="-","【-】","【"&amp;SUBSTITUTE(TEXT(DR7,"#,##0.00"),"-","△")&amp;"】"))</f>
        <v>【47.91】</v>
      </c>
      <c r="DS6" s="36">
        <f>IF(DS7="",NA(),DS7)</f>
        <v>17.86</v>
      </c>
      <c r="DT6" s="36">
        <f t="shared" ref="DT6:EB6" si="13">IF(DT7="",NA(),DT7)</f>
        <v>20.010000000000002</v>
      </c>
      <c r="DU6" s="36">
        <f t="shared" si="13"/>
        <v>23.53</v>
      </c>
      <c r="DV6" s="36">
        <f t="shared" si="13"/>
        <v>23.77</v>
      </c>
      <c r="DW6" s="36">
        <f t="shared" si="13"/>
        <v>23.79</v>
      </c>
      <c r="DX6" s="36">
        <f t="shared" si="13"/>
        <v>10.19</v>
      </c>
      <c r="DY6" s="36">
        <f t="shared" si="13"/>
        <v>10.9</v>
      </c>
      <c r="DZ6" s="36">
        <f t="shared" si="13"/>
        <v>12.03</v>
      </c>
      <c r="EA6" s="36">
        <f t="shared" si="13"/>
        <v>13.14</v>
      </c>
      <c r="EB6" s="36">
        <f t="shared" si="13"/>
        <v>14.45</v>
      </c>
      <c r="EC6" s="35" t="str">
        <f>IF(EC7="","",IF(EC7="-","【-】","【"&amp;SUBSTITUTE(TEXT(EC7,"#,##0.00"),"-","△")&amp;"】"))</f>
        <v>【15.00】</v>
      </c>
      <c r="ED6" s="36">
        <f>IF(ED7="",NA(),ED7)</f>
        <v>0.88</v>
      </c>
      <c r="EE6" s="36">
        <f t="shared" ref="EE6:EM6" si="14">IF(EE7="",NA(),EE7)</f>
        <v>0.66</v>
      </c>
      <c r="EF6" s="36">
        <f t="shared" si="14"/>
        <v>0.88</v>
      </c>
      <c r="EG6" s="36">
        <f t="shared" si="14"/>
        <v>0.8</v>
      </c>
      <c r="EH6" s="36">
        <f t="shared" si="14"/>
        <v>0.65</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272132</v>
      </c>
      <c r="D7" s="38">
        <v>46</v>
      </c>
      <c r="E7" s="38">
        <v>1</v>
      </c>
      <c r="F7" s="38">
        <v>0</v>
      </c>
      <c r="G7" s="38">
        <v>1</v>
      </c>
      <c r="H7" s="38" t="s">
        <v>105</v>
      </c>
      <c r="I7" s="38" t="s">
        <v>106</v>
      </c>
      <c r="J7" s="38" t="s">
        <v>107</v>
      </c>
      <c r="K7" s="38" t="s">
        <v>108</v>
      </c>
      <c r="L7" s="38" t="s">
        <v>109</v>
      </c>
      <c r="M7" s="38"/>
      <c r="N7" s="39" t="s">
        <v>110</v>
      </c>
      <c r="O7" s="39">
        <v>66.959999999999994</v>
      </c>
      <c r="P7" s="39">
        <v>100</v>
      </c>
      <c r="Q7" s="39">
        <v>2872</v>
      </c>
      <c r="R7" s="39">
        <v>100813</v>
      </c>
      <c r="S7" s="39">
        <v>56.51</v>
      </c>
      <c r="T7" s="39">
        <v>1783.99</v>
      </c>
      <c r="U7" s="39">
        <v>100764</v>
      </c>
      <c r="V7" s="39">
        <v>56.51</v>
      </c>
      <c r="W7" s="39">
        <v>1783.12</v>
      </c>
      <c r="X7" s="39">
        <v>111.37</v>
      </c>
      <c r="Y7" s="39">
        <v>112.25</v>
      </c>
      <c r="Z7" s="39">
        <v>117.42</v>
      </c>
      <c r="AA7" s="39">
        <v>116.41</v>
      </c>
      <c r="AB7" s="39">
        <v>117.6</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969.64</v>
      </c>
      <c r="AU7" s="39">
        <v>910.38</v>
      </c>
      <c r="AV7" s="39">
        <v>156.08000000000001</v>
      </c>
      <c r="AW7" s="39">
        <v>136.11000000000001</v>
      </c>
      <c r="AX7" s="39">
        <v>184.81</v>
      </c>
      <c r="AY7" s="39">
        <v>633.30999999999995</v>
      </c>
      <c r="AZ7" s="39">
        <v>648.09</v>
      </c>
      <c r="BA7" s="39">
        <v>344.19</v>
      </c>
      <c r="BB7" s="39">
        <v>352.05</v>
      </c>
      <c r="BC7" s="39">
        <v>349.04</v>
      </c>
      <c r="BD7" s="39">
        <v>262.87</v>
      </c>
      <c r="BE7" s="39">
        <v>285.35000000000002</v>
      </c>
      <c r="BF7" s="39">
        <v>282.54000000000002</v>
      </c>
      <c r="BG7" s="39">
        <v>292.95999999999998</v>
      </c>
      <c r="BH7" s="39">
        <v>299.85000000000002</v>
      </c>
      <c r="BI7" s="39">
        <v>301.14999999999998</v>
      </c>
      <c r="BJ7" s="39">
        <v>257.41000000000003</v>
      </c>
      <c r="BK7" s="39">
        <v>253.86</v>
      </c>
      <c r="BL7" s="39">
        <v>252.09</v>
      </c>
      <c r="BM7" s="39">
        <v>250.76</v>
      </c>
      <c r="BN7" s="39">
        <v>254.54</v>
      </c>
      <c r="BO7" s="39">
        <v>270.87</v>
      </c>
      <c r="BP7" s="39">
        <v>107.97</v>
      </c>
      <c r="BQ7" s="39">
        <v>107.98</v>
      </c>
      <c r="BR7" s="39">
        <v>114.76</v>
      </c>
      <c r="BS7" s="39">
        <v>113.83</v>
      </c>
      <c r="BT7" s="39">
        <v>114.78</v>
      </c>
      <c r="BU7" s="39">
        <v>100.16</v>
      </c>
      <c r="BV7" s="39">
        <v>100.07</v>
      </c>
      <c r="BW7" s="39">
        <v>106.22</v>
      </c>
      <c r="BX7" s="39">
        <v>106.69</v>
      </c>
      <c r="BY7" s="39">
        <v>106.52</v>
      </c>
      <c r="BZ7" s="39">
        <v>105.59</v>
      </c>
      <c r="CA7" s="39">
        <v>188.98</v>
      </c>
      <c r="CB7" s="39">
        <v>187.85</v>
      </c>
      <c r="CC7" s="39">
        <v>174.08</v>
      </c>
      <c r="CD7" s="39">
        <v>173.08</v>
      </c>
      <c r="CE7" s="39">
        <v>173.65</v>
      </c>
      <c r="CF7" s="39">
        <v>166.17</v>
      </c>
      <c r="CG7" s="39">
        <v>164.93</v>
      </c>
      <c r="CH7" s="39">
        <v>155.22999999999999</v>
      </c>
      <c r="CI7" s="39">
        <v>154.91999999999999</v>
      </c>
      <c r="CJ7" s="39">
        <v>155.80000000000001</v>
      </c>
      <c r="CK7" s="39">
        <v>163.27000000000001</v>
      </c>
      <c r="CL7" s="39">
        <v>55.09</v>
      </c>
      <c r="CM7" s="39">
        <v>54.41</v>
      </c>
      <c r="CN7" s="39">
        <v>53.03</v>
      </c>
      <c r="CO7" s="39">
        <v>52.16</v>
      </c>
      <c r="CP7" s="39">
        <v>52.12</v>
      </c>
      <c r="CQ7" s="39">
        <v>62.5</v>
      </c>
      <c r="CR7" s="39">
        <v>62.45</v>
      </c>
      <c r="CS7" s="39">
        <v>62.12</v>
      </c>
      <c r="CT7" s="39">
        <v>62.26</v>
      </c>
      <c r="CU7" s="39">
        <v>62.1</v>
      </c>
      <c r="CV7" s="39">
        <v>59.94</v>
      </c>
      <c r="CW7" s="39">
        <v>89.43</v>
      </c>
      <c r="CX7" s="39">
        <v>90.11</v>
      </c>
      <c r="CY7" s="39">
        <v>89.7</v>
      </c>
      <c r="CZ7" s="39">
        <v>90.91</v>
      </c>
      <c r="DA7" s="39">
        <v>91.1</v>
      </c>
      <c r="DB7" s="39">
        <v>89.62</v>
      </c>
      <c r="DC7" s="39">
        <v>89.76</v>
      </c>
      <c r="DD7" s="39">
        <v>89.45</v>
      </c>
      <c r="DE7" s="39">
        <v>89.5</v>
      </c>
      <c r="DF7" s="39">
        <v>89.52</v>
      </c>
      <c r="DG7" s="39">
        <v>90.22</v>
      </c>
      <c r="DH7" s="39">
        <v>37.020000000000003</v>
      </c>
      <c r="DI7" s="39">
        <v>38</v>
      </c>
      <c r="DJ7" s="39">
        <v>40.630000000000003</v>
      </c>
      <c r="DK7" s="39">
        <v>41.61</v>
      </c>
      <c r="DL7" s="39">
        <v>42.69</v>
      </c>
      <c r="DM7" s="39">
        <v>40.21</v>
      </c>
      <c r="DN7" s="39">
        <v>41.12</v>
      </c>
      <c r="DO7" s="39">
        <v>44.91</v>
      </c>
      <c r="DP7" s="39">
        <v>45.89</v>
      </c>
      <c r="DQ7" s="39">
        <v>46.58</v>
      </c>
      <c r="DR7" s="39">
        <v>47.91</v>
      </c>
      <c r="DS7" s="39">
        <v>17.86</v>
      </c>
      <c r="DT7" s="39">
        <v>20.010000000000002</v>
      </c>
      <c r="DU7" s="39">
        <v>23.53</v>
      </c>
      <c r="DV7" s="39">
        <v>23.77</v>
      </c>
      <c r="DW7" s="39">
        <v>23.79</v>
      </c>
      <c r="DX7" s="39">
        <v>10.19</v>
      </c>
      <c r="DY7" s="39">
        <v>10.9</v>
      </c>
      <c r="DZ7" s="39">
        <v>12.03</v>
      </c>
      <c r="EA7" s="39">
        <v>13.14</v>
      </c>
      <c r="EB7" s="39">
        <v>14.45</v>
      </c>
      <c r="EC7" s="39">
        <v>15</v>
      </c>
      <c r="ED7" s="39">
        <v>0.88</v>
      </c>
      <c r="EE7" s="39">
        <v>0.66</v>
      </c>
      <c r="EF7" s="39">
        <v>0.88</v>
      </c>
      <c r="EG7" s="39">
        <v>0.8</v>
      </c>
      <c r="EH7" s="39">
        <v>0.65</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SOUMUKAKARI</cp:lastModifiedBy>
  <cp:lastPrinted>2018-02-02T01:36:52Z</cp:lastPrinted>
  <dcterms:created xsi:type="dcterms:W3CDTF">2017-12-25T01:31:46Z</dcterms:created>
  <dcterms:modified xsi:type="dcterms:W3CDTF">2018-02-09T05:02:19Z</dcterms:modified>
  <cp:category/>
</cp:coreProperties>
</file>